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Информация" sheetId="2" r:id="rId1"/>
  </sheets>
  <definedNames>
    <definedName name="_xlnm.Print_Area" localSheetId="0">Информация!$A$1:$E$22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2"/>
  <c r="E22" s="1"/>
  <c r="C22"/>
  <c r="B22"/>
  <c r="C21"/>
  <c r="D21" s="1"/>
  <c r="B21"/>
  <c r="C20"/>
  <c r="D20" s="1"/>
  <c r="E20" s="1"/>
  <c r="B20"/>
  <c r="C19"/>
  <c r="D19" s="1"/>
  <c r="E19" s="1"/>
  <c r="B19"/>
  <c r="C18"/>
  <c r="C13" s="1"/>
  <c r="D13" s="1"/>
  <c r="E13" s="1"/>
  <c r="B18"/>
  <c r="B13" s="1"/>
  <c r="D17"/>
  <c r="D16"/>
  <c r="E15"/>
  <c r="D15"/>
  <c r="C15"/>
  <c r="B15"/>
  <c r="E14"/>
  <c r="D14"/>
  <c r="C14"/>
  <c r="B14"/>
  <c r="E12"/>
  <c r="D12"/>
  <c r="C12"/>
  <c r="B12"/>
  <c r="C11"/>
  <c r="D10"/>
  <c r="C9"/>
  <c r="B9"/>
  <c r="D9" s="1"/>
  <c r="E9" s="1"/>
  <c r="B11" l="1"/>
  <c r="D11" s="1"/>
  <c r="E11" s="1"/>
  <c r="D18"/>
  <c r="E18" s="1"/>
</calcChain>
</file>

<file path=xl/sharedStrings.xml><?xml version="1.0" encoding="utf-8"?>
<sst xmlns="http://schemas.openxmlformats.org/spreadsheetml/2006/main" count="20" uniqueCount="20">
  <si>
    <t>Сопоставимая информация о финансовых результатах деятельности Комитета финансов администрации Всеволожского муниципального района Ленинградской области  на 01.01.2026 года (тыс. руб.)</t>
  </si>
  <si>
    <t>Наименование показателя</t>
  </si>
  <si>
    <t>2024 год</t>
  </si>
  <si>
    <t>2025год</t>
  </si>
  <si>
    <t xml:space="preserve">отконение </t>
  </si>
  <si>
    <t>темп                 роста(+)         снижения (-)</t>
  </si>
  <si>
    <t xml:space="preserve">Доходы  всего, из них:                                     </t>
  </si>
  <si>
    <t>Налоговые доходы</t>
  </si>
  <si>
    <t>Неналоговые доходы всего, из них:</t>
  </si>
  <si>
    <t>Безвозмездные денежные поступления от бюджетов других уровней</t>
  </si>
  <si>
    <t xml:space="preserve">Расходы  всего, из них:           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</si>
  <si>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</si>
  <si>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</si>
  <si>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</si>
  <si>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</si>
  <si>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</si>
  <si>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</si>
  <si>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</si>
  <si>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</si>
  <si>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Чистый операционный результат </t>
  </si>
</sst>
</file>

<file path=xl/styles.xml><?xml version="1.0" encoding="utf-8"?>
<styleSheet xmlns="http://schemas.openxmlformats.org/spreadsheetml/2006/main">
  <numFmts count="1">
    <numFmt numFmtId="168" formatCode="#\ ##0.00"/>
  </numFmts>
  <fonts count="26">
    <font>
      <sz val="11"/>
      <name val="Calibri"/>
      <charset val="134"/>
      <scheme val="minor"/>
    </font>
    <font>
      <sz val="14"/>
      <name val="Calibri"/>
      <charset val="134"/>
      <scheme val="minor"/>
    </font>
    <font>
      <sz val="14"/>
      <color rgb="FF000000"/>
      <name val="Times New Roman"/>
      <charset val="204"/>
    </font>
    <font>
      <sz val="11"/>
      <color rgb="FF000000"/>
      <name val="Arial"/>
      <charset val="204"/>
    </font>
    <font>
      <b/>
      <sz val="14"/>
      <name val="Calibri"/>
      <charset val="204"/>
      <scheme val="minor"/>
    </font>
    <font>
      <b/>
      <sz val="14"/>
      <color rgb="FF000000"/>
      <name val="Times New Roman"/>
      <charset val="204"/>
    </font>
    <font>
      <sz val="14"/>
      <name val="Times New Roman"/>
      <charset val="204"/>
    </font>
    <font>
      <b/>
      <sz val="14"/>
      <color rgb="FF000000"/>
      <name val="Arial"/>
      <charset val="204"/>
    </font>
    <font>
      <b/>
      <sz val="14"/>
      <name val="Arial"/>
      <charset val="204"/>
    </font>
    <font>
      <i/>
      <sz val="14"/>
      <color rgb="FF000000"/>
      <name val="Times New Roman"/>
      <charset val="204"/>
    </font>
    <font>
      <sz val="14"/>
      <name val="Arial"/>
      <charset val="204"/>
    </font>
    <font>
      <sz val="14"/>
      <color rgb="FF000000"/>
      <name val="Arial"/>
      <charset val="204"/>
    </font>
    <font>
      <sz val="8"/>
      <color rgb="FF000000"/>
      <name val="Times New Roman"/>
      <charset val="204"/>
    </font>
    <font>
      <sz val="10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0"/>
      <color rgb="FF000000"/>
      <name val="Arial"/>
      <charset val="204"/>
    </font>
    <font>
      <i/>
      <sz val="8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9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8">
    <xf numFmtId="0" fontId="0" fillId="0" borderId="0"/>
    <xf numFmtId="0" fontId="22" fillId="0" borderId="0"/>
    <xf numFmtId="0" fontId="22" fillId="0" borderId="0"/>
    <xf numFmtId="0" fontId="12" fillId="0" borderId="0">
      <alignment horizontal="center" wrapText="1"/>
    </xf>
    <xf numFmtId="168" fontId="12" fillId="0" borderId="20">
      <alignment horizontal="right" wrapText="1" shrinkToFit="1"/>
    </xf>
    <xf numFmtId="0" fontId="13" fillId="0" borderId="21">
      <alignment horizontal="center" wrapText="1"/>
    </xf>
    <xf numFmtId="0" fontId="14" fillId="0" borderId="0">
      <alignment wrapText="1"/>
    </xf>
    <xf numFmtId="0" fontId="15" fillId="0" borderId="0"/>
    <xf numFmtId="0" fontId="15" fillId="0" borderId="0"/>
    <xf numFmtId="0" fontId="22" fillId="0" borderId="0"/>
    <xf numFmtId="49" fontId="12" fillId="0" borderId="21">
      <alignment horizontal="right"/>
    </xf>
    <xf numFmtId="168" fontId="12" fillId="0" borderId="22">
      <alignment horizontal="right"/>
    </xf>
    <xf numFmtId="0" fontId="12" fillId="0" borderId="23"/>
    <xf numFmtId="0" fontId="14" fillId="0" borderId="0"/>
    <xf numFmtId="0" fontId="16" fillId="0" borderId="24">
      <alignment vertical="center" textRotation="90" wrapText="1"/>
    </xf>
    <xf numFmtId="0" fontId="16" fillId="0" borderId="25">
      <alignment vertical="center" textRotation="90" wrapText="1"/>
    </xf>
    <xf numFmtId="0" fontId="16" fillId="0" borderId="26">
      <alignment vertical="center" textRotation="90" wrapText="1"/>
    </xf>
    <xf numFmtId="0" fontId="16" fillId="0" borderId="26">
      <alignment horizontal="center" vertical="center" textRotation="90" wrapText="1"/>
    </xf>
    <xf numFmtId="0" fontId="16" fillId="0" borderId="27">
      <alignment vertical="center" textRotation="90" wrapText="1"/>
    </xf>
    <xf numFmtId="0" fontId="16" fillId="0" borderId="0">
      <alignment vertical="center" textRotation="90" wrapText="1"/>
    </xf>
    <xf numFmtId="0" fontId="16" fillId="0" borderId="21">
      <alignment vertical="center" textRotation="90" wrapText="1"/>
    </xf>
    <xf numFmtId="0" fontId="16" fillId="0" borderId="26">
      <alignment horizontal="center" vertical="center" textRotation="90" wrapText="1"/>
    </xf>
    <xf numFmtId="0" fontId="15" fillId="0" borderId="0"/>
    <xf numFmtId="0" fontId="16" fillId="0" borderId="0">
      <alignment vertical="center" textRotation="90" wrapText="1"/>
    </xf>
    <xf numFmtId="49" fontId="13" fillId="0" borderId="0">
      <alignment horizontal="center" wrapText="1"/>
    </xf>
    <xf numFmtId="49" fontId="13" fillId="0" borderId="0">
      <alignment horizontal="left" wrapText="1"/>
    </xf>
    <xf numFmtId="49" fontId="13" fillId="0" borderId="0">
      <alignment horizontal="left"/>
    </xf>
    <xf numFmtId="49" fontId="13" fillId="0" borderId="0"/>
    <xf numFmtId="0" fontId="13" fillId="0" borderId="0">
      <alignment horizontal="center"/>
    </xf>
    <xf numFmtId="0" fontId="13" fillId="0" borderId="21">
      <alignment horizontal="center"/>
    </xf>
    <xf numFmtId="0" fontId="13" fillId="0" borderId="27">
      <alignment horizontal="center" vertical="top" wrapText="1"/>
    </xf>
    <xf numFmtId="49" fontId="13" fillId="0" borderId="0">
      <alignment horizontal="right"/>
    </xf>
    <xf numFmtId="0" fontId="17" fillId="0" borderId="0"/>
    <xf numFmtId="0" fontId="16" fillId="0" borderId="28">
      <alignment wrapText="1"/>
    </xf>
    <xf numFmtId="49" fontId="16" fillId="0" borderId="28">
      <alignment horizontal="left" vertical="center" wrapText="1"/>
    </xf>
    <xf numFmtId="49" fontId="12" fillId="0" borderId="29">
      <alignment horizontal="left" vertical="center" wrapText="1" indent="2"/>
    </xf>
    <xf numFmtId="49" fontId="12" fillId="0" borderId="30">
      <alignment horizontal="left" vertical="center" wrapText="1" indent="3"/>
    </xf>
    <xf numFmtId="49" fontId="12" fillId="0" borderId="28">
      <alignment horizontal="left" vertical="center" wrapText="1" indent="3"/>
    </xf>
    <xf numFmtId="0" fontId="16" fillId="0" borderId="28">
      <alignment horizontal="left" vertical="center" wrapText="1"/>
    </xf>
    <xf numFmtId="49" fontId="12" fillId="0" borderId="27">
      <alignment horizontal="left" vertical="center" wrapText="1" indent="3"/>
    </xf>
    <xf numFmtId="49" fontId="12" fillId="0" borderId="0">
      <alignment horizontal="left" vertical="center" wrapText="1" indent="3"/>
    </xf>
    <xf numFmtId="49" fontId="12" fillId="0" borderId="21">
      <alignment horizontal="left" vertical="center" wrapText="1" indent="3"/>
    </xf>
    <xf numFmtId="0" fontId="12" fillId="0" borderId="31">
      <alignment horizontal="center" vertical="center" wrapText="1"/>
    </xf>
    <xf numFmtId="49" fontId="13" fillId="0" borderId="0">
      <alignment horizontal="center" vertical="top" wrapText="1"/>
    </xf>
    <xf numFmtId="49" fontId="12" fillId="0" borderId="32">
      <alignment horizontal="center" vertical="center" wrapText="1"/>
    </xf>
    <xf numFmtId="49" fontId="16" fillId="0" borderId="33">
      <alignment horizontal="center"/>
    </xf>
    <xf numFmtId="49" fontId="16" fillId="0" borderId="34">
      <alignment horizontal="center" vertical="center" wrapText="1"/>
    </xf>
    <xf numFmtId="49" fontId="12" fillId="0" borderId="35">
      <alignment horizontal="center" vertical="center" wrapText="1"/>
    </xf>
    <xf numFmtId="49" fontId="12" fillId="0" borderId="36">
      <alignment horizontal="center" vertical="center" wrapText="1"/>
    </xf>
    <xf numFmtId="49" fontId="12" fillId="0" borderId="37">
      <alignment horizontal="center" vertical="center" wrapText="1"/>
    </xf>
    <xf numFmtId="49" fontId="16" fillId="0" borderId="38">
      <alignment horizontal="center" vertical="center" wrapText="1"/>
    </xf>
    <xf numFmtId="49" fontId="12" fillId="0" borderId="39">
      <alignment horizontal="center" vertical="center" wrapText="1"/>
    </xf>
    <xf numFmtId="49" fontId="16" fillId="0" borderId="40">
      <alignment horizontal="center" vertical="center" wrapText="1"/>
    </xf>
    <xf numFmtId="49" fontId="12" fillId="0" borderId="41">
      <alignment horizontal="center" vertical="center" wrapText="1"/>
    </xf>
    <xf numFmtId="49" fontId="12" fillId="0" borderId="39">
      <alignment horizontal="center" vertical="center" wrapText="1"/>
    </xf>
    <xf numFmtId="49" fontId="12" fillId="0" borderId="41">
      <alignment horizontal="center" vertical="center" wrapText="1"/>
    </xf>
    <xf numFmtId="49" fontId="12" fillId="0" borderId="37">
      <alignment horizontal="center" vertical="center" wrapText="1"/>
    </xf>
    <xf numFmtId="49" fontId="12" fillId="0" borderId="34">
      <alignment horizontal="center" vertical="center" wrapText="1"/>
    </xf>
    <xf numFmtId="49" fontId="12" fillId="0" borderId="0">
      <alignment horizontal="center" vertical="center" wrapText="1"/>
    </xf>
    <xf numFmtId="49" fontId="12" fillId="0" borderId="0">
      <alignment horizontal="center" vertical="center" wrapText="1"/>
    </xf>
    <xf numFmtId="49" fontId="12" fillId="0" borderId="21">
      <alignment horizontal="center" vertical="center" wrapText="1"/>
    </xf>
    <xf numFmtId="49" fontId="16" fillId="0" borderId="33">
      <alignment horizontal="center" vertical="center" wrapText="1"/>
    </xf>
    <xf numFmtId="49" fontId="12" fillId="0" borderId="40">
      <alignment horizontal="center" vertical="center" wrapText="1"/>
    </xf>
    <xf numFmtId="49" fontId="12" fillId="0" borderId="37">
      <alignment horizontal="center" vertical="center" wrapText="1"/>
    </xf>
    <xf numFmtId="49" fontId="12" fillId="0" borderId="38">
      <alignment horizontal="center" vertical="center" wrapText="1"/>
    </xf>
    <xf numFmtId="49" fontId="12" fillId="0" borderId="42">
      <alignment horizontal="center" vertical="center" wrapText="1"/>
    </xf>
    <xf numFmtId="49" fontId="12" fillId="0" borderId="43">
      <alignment horizontal="center" vertical="center" wrapText="1"/>
    </xf>
    <xf numFmtId="168" fontId="12" fillId="0" borderId="20">
      <alignment horizontal="right" shrinkToFit="1"/>
    </xf>
    <xf numFmtId="168" fontId="12" fillId="0" borderId="43">
      <alignment horizontal="right" shrinkToFit="1"/>
    </xf>
    <xf numFmtId="0" fontId="12" fillId="0" borderId="44">
      <alignment shrinkToFit="1"/>
    </xf>
    <xf numFmtId="168" fontId="12" fillId="0" borderId="45">
      <alignment horizontal="right" shrinkToFit="1"/>
    </xf>
    <xf numFmtId="168" fontId="12" fillId="0" borderId="46">
      <alignment horizontal="right" shrinkToFit="1"/>
    </xf>
    <xf numFmtId="168" fontId="12" fillId="0" borderId="47">
      <alignment horizontal="right" shrinkToFit="1"/>
    </xf>
    <xf numFmtId="168" fontId="12" fillId="0" borderId="48">
      <alignment horizontal="right" shrinkToFit="1"/>
    </xf>
    <xf numFmtId="168" fontId="12" fillId="0" borderId="42">
      <alignment horizontal="right" shrinkToFit="1"/>
    </xf>
    <xf numFmtId="0" fontId="12" fillId="0" borderId="49">
      <alignment shrinkToFit="1"/>
    </xf>
    <xf numFmtId="168" fontId="12" fillId="0" borderId="48">
      <alignment horizontal="right" shrinkToFit="1"/>
    </xf>
    <xf numFmtId="168" fontId="12" fillId="0" borderId="49">
      <alignment horizontal="right" shrinkToFit="1"/>
    </xf>
    <xf numFmtId="0" fontId="12" fillId="0" borderId="46">
      <alignment shrinkToFit="1"/>
    </xf>
    <xf numFmtId="168" fontId="12" fillId="0" borderId="0">
      <alignment horizontal="right" shrinkToFit="1"/>
    </xf>
    <xf numFmtId="168" fontId="12" fillId="0" borderId="0">
      <alignment horizontal="right" shrinkToFit="1"/>
    </xf>
    <xf numFmtId="168" fontId="12" fillId="0" borderId="21">
      <alignment horizontal="right" shrinkToFit="1"/>
    </xf>
    <xf numFmtId="168" fontId="12" fillId="0" borderId="46">
      <alignment horizontal="right" shrinkToFit="1"/>
    </xf>
    <xf numFmtId="49" fontId="13" fillId="0" borderId="0">
      <alignment horizontal="center" vertical="top"/>
    </xf>
    <xf numFmtId="49" fontId="13" fillId="0" borderId="21">
      <alignment horizontal="center" shrinkToFit="1"/>
    </xf>
    <xf numFmtId="49" fontId="13" fillId="0" borderId="27">
      <alignment horizontal="center" vertical="top"/>
    </xf>
    <xf numFmtId="0" fontId="12" fillId="0" borderId="50">
      <alignment horizontal="center" vertical="center" wrapText="1"/>
    </xf>
    <xf numFmtId="49" fontId="12" fillId="0" borderId="51">
      <alignment horizontal="center" vertical="center" wrapText="1"/>
    </xf>
    <xf numFmtId="168" fontId="12" fillId="0" borderId="52">
      <alignment horizontal="right" shrinkToFit="1"/>
    </xf>
    <xf numFmtId="168" fontId="12" fillId="0" borderId="51">
      <alignment horizontal="right" shrinkToFit="1"/>
    </xf>
    <xf numFmtId="0" fontId="12" fillId="0" borderId="53">
      <alignment shrinkToFit="1"/>
    </xf>
    <xf numFmtId="168" fontId="12" fillId="0" borderId="54">
      <alignment horizontal="right" shrinkToFit="1"/>
    </xf>
    <xf numFmtId="168" fontId="12" fillId="0" borderId="55">
      <alignment horizontal="right" shrinkToFit="1"/>
    </xf>
    <xf numFmtId="168" fontId="12" fillId="0" borderId="56">
      <alignment horizontal="right" shrinkToFit="1"/>
    </xf>
    <xf numFmtId="168" fontId="12" fillId="0" borderId="57">
      <alignment horizontal="right" shrinkToFit="1"/>
    </xf>
    <xf numFmtId="168" fontId="12" fillId="0" borderId="50">
      <alignment horizontal="right" shrinkToFit="1"/>
    </xf>
    <xf numFmtId="0" fontId="12" fillId="0" borderId="58">
      <alignment shrinkToFit="1"/>
    </xf>
    <xf numFmtId="168" fontId="12" fillId="0" borderId="57">
      <alignment horizontal="right" shrinkToFit="1"/>
    </xf>
    <xf numFmtId="168" fontId="12" fillId="0" borderId="58">
      <alignment horizontal="right" shrinkToFit="1"/>
    </xf>
    <xf numFmtId="0" fontId="12" fillId="0" borderId="55">
      <alignment shrinkToFit="1"/>
    </xf>
    <xf numFmtId="168" fontId="12" fillId="0" borderId="55">
      <alignment horizontal="right" shrinkToFit="1"/>
    </xf>
    <xf numFmtId="49" fontId="13" fillId="0" borderId="0">
      <alignment vertical="top"/>
    </xf>
    <xf numFmtId="0" fontId="18" fillId="0" borderId="0">
      <alignment horizontal="center"/>
    </xf>
    <xf numFmtId="49" fontId="13" fillId="0" borderId="0">
      <alignment horizontal="center"/>
    </xf>
    <xf numFmtId="0" fontId="12" fillId="0" borderId="26">
      <alignment horizontal="center" vertical="center" wrapText="1"/>
    </xf>
    <xf numFmtId="49" fontId="12" fillId="0" borderId="59">
      <alignment horizontal="center" vertical="center" wrapText="1"/>
    </xf>
    <xf numFmtId="168" fontId="12" fillId="0" borderId="60">
      <alignment horizontal="right" shrinkToFit="1"/>
    </xf>
    <xf numFmtId="168" fontId="12" fillId="0" borderId="59">
      <alignment horizontal="right" shrinkToFit="1"/>
    </xf>
    <xf numFmtId="0" fontId="12" fillId="0" borderId="61">
      <alignment shrinkToFit="1"/>
    </xf>
    <xf numFmtId="168" fontId="12" fillId="0" borderId="62">
      <alignment horizontal="right" shrinkToFit="1"/>
    </xf>
    <xf numFmtId="168" fontId="12" fillId="0" borderId="63">
      <alignment horizontal="right" shrinkToFit="1"/>
    </xf>
    <xf numFmtId="168" fontId="12" fillId="0" borderId="64">
      <alignment horizontal="right" shrinkToFit="1"/>
    </xf>
    <xf numFmtId="168" fontId="12" fillId="0" borderId="25">
      <alignment horizontal="right" shrinkToFit="1"/>
    </xf>
    <xf numFmtId="168" fontId="12" fillId="0" borderId="26">
      <alignment horizontal="right" shrinkToFit="1"/>
    </xf>
    <xf numFmtId="0" fontId="12" fillId="0" borderId="24">
      <alignment shrinkToFit="1"/>
    </xf>
    <xf numFmtId="168" fontId="12" fillId="0" borderId="25">
      <alignment horizontal="right" shrinkToFit="1"/>
    </xf>
    <xf numFmtId="168" fontId="12" fillId="0" borderId="24">
      <alignment horizontal="right" shrinkToFit="1"/>
    </xf>
    <xf numFmtId="0" fontId="12" fillId="0" borderId="63">
      <alignment shrinkToFit="1"/>
    </xf>
    <xf numFmtId="168" fontId="12" fillId="0" borderId="63">
      <alignment horizontal="right" shrinkToFit="1"/>
    </xf>
    <xf numFmtId="0" fontId="13" fillId="0" borderId="21"/>
    <xf numFmtId="0" fontId="19" fillId="4" borderId="0"/>
    <xf numFmtId="0" fontId="13" fillId="0" borderId="27">
      <alignment horizontal="center" vertical="top"/>
    </xf>
    <xf numFmtId="168" fontId="12" fillId="0" borderId="65">
      <alignment horizontal="right" shrinkToFit="1"/>
    </xf>
    <xf numFmtId="168" fontId="12" fillId="0" borderId="32">
      <alignment horizontal="right" shrinkToFit="1"/>
    </xf>
    <xf numFmtId="0" fontId="12" fillId="0" borderId="66">
      <alignment shrinkToFit="1"/>
    </xf>
    <xf numFmtId="168" fontId="12" fillId="0" borderId="67">
      <alignment horizontal="right" shrinkToFit="1"/>
    </xf>
    <xf numFmtId="168" fontId="12" fillId="0" borderId="68">
      <alignment horizontal="right" shrinkToFit="1"/>
    </xf>
    <xf numFmtId="168" fontId="12" fillId="0" borderId="69">
      <alignment horizontal="right" shrinkToFit="1"/>
    </xf>
    <xf numFmtId="168" fontId="12" fillId="0" borderId="70">
      <alignment horizontal="right" shrinkToFit="1"/>
    </xf>
    <xf numFmtId="168" fontId="12" fillId="0" borderId="71">
      <alignment horizontal="right" shrinkToFit="1"/>
    </xf>
    <xf numFmtId="0" fontId="12" fillId="0" borderId="31">
      <alignment shrinkToFit="1"/>
    </xf>
    <xf numFmtId="0" fontId="13" fillId="0" borderId="0"/>
    <xf numFmtId="168" fontId="12" fillId="0" borderId="70">
      <alignment horizontal="right" shrinkToFit="1"/>
    </xf>
    <xf numFmtId="168" fontId="12" fillId="0" borderId="31">
      <alignment horizontal="right" shrinkToFit="1"/>
    </xf>
    <xf numFmtId="0" fontId="12" fillId="0" borderId="68">
      <alignment shrinkToFit="1"/>
    </xf>
    <xf numFmtId="168" fontId="12" fillId="0" borderId="68">
      <alignment horizontal="right" shrinkToFit="1"/>
    </xf>
    <xf numFmtId="0" fontId="16" fillId="0" borderId="0">
      <alignment horizontal="center"/>
    </xf>
    <xf numFmtId="0" fontId="13" fillId="0" borderId="0">
      <alignment vertical="top"/>
    </xf>
    <xf numFmtId="49" fontId="12" fillId="0" borderId="50">
      <alignment horizontal="center" vertical="center" wrapText="1"/>
    </xf>
    <xf numFmtId="49" fontId="12" fillId="0" borderId="72">
      <alignment horizontal="center" vertical="center" wrapText="1"/>
    </xf>
    <xf numFmtId="49" fontId="12" fillId="0" borderId="73">
      <alignment horizontal="center" vertical="center" wrapText="1"/>
    </xf>
    <xf numFmtId="168" fontId="12" fillId="0" borderId="74">
      <alignment horizontal="right" shrinkToFit="1"/>
    </xf>
    <xf numFmtId="0" fontId="16" fillId="0" borderId="0">
      <alignment horizontal="left"/>
    </xf>
    <xf numFmtId="168" fontId="12" fillId="0" borderId="73">
      <alignment horizontal="right" shrinkToFit="1"/>
    </xf>
    <xf numFmtId="0" fontId="12" fillId="0" borderId="75">
      <alignment shrinkToFit="1"/>
    </xf>
    <xf numFmtId="168" fontId="12" fillId="0" borderId="76">
      <alignment horizontal="right" shrinkToFit="1"/>
    </xf>
    <xf numFmtId="168" fontId="12" fillId="0" borderId="0">
      <alignment horizontal="right" shrinkToFit="1"/>
    </xf>
    <xf numFmtId="168" fontId="12" fillId="0" borderId="77">
      <alignment horizontal="right" shrinkToFit="1"/>
    </xf>
    <xf numFmtId="168" fontId="12" fillId="0" borderId="21">
      <alignment horizontal="right" shrinkToFit="1"/>
    </xf>
    <xf numFmtId="168" fontId="12" fillId="0" borderId="72">
      <alignment horizontal="right" shrinkToFit="1"/>
    </xf>
    <xf numFmtId="0" fontId="12" fillId="0" borderId="27">
      <alignment shrinkToFit="1"/>
    </xf>
    <xf numFmtId="168" fontId="12" fillId="0" borderId="21">
      <alignment horizontal="right" shrinkToFit="1"/>
    </xf>
    <xf numFmtId="168" fontId="12" fillId="0" borderId="27">
      <alignment horizontal="right" shrinkToFit="1"/>
    </xf>
    <xf numFmtId="0" fontId="12" fillId="0" borderId="0"/>
    <xf numFmtId="0" fontId="12" fillId="0" borderId="0">
      <alignment shrinkToFit="1"/>
    </xf>
    <xf numFmtId="168" fontId="12" fillId="0" borderId="0">
      <alignment horizontal="right" shrinkToFit="1"/>
    </xf>
    <xf numFmtId="0" fontId="16" fillId="0" borderId="71">
      <alignment horizontal="center" vertical="center"/>
    </xf>
    <xf numFmtId="0" fontId="16" fillId="0" borderId="42">
      <alignment horizontal="center" vertical="center"/>
    </xf>
    <xf numFmtId="49" fontId="12" fillId="0" borderId="73">
      <alignment horizontal="center" vertical="center" wrapText="1"/>
    </xf>
    <xf numFmtId="168" fontId="12" fillId="0" borderId="78">
      <alignment horizontal="right" shrinkToFit="1"/>
    </xf>
    <xf numFmtId="168" fontId="12" fillId="0" borderId="79">
      <alignment horizontal="right" shrinkToFit="1"/>
    </xf>
    <xf numFmtId="0" fontId="12" fillId="0" borderId="80">
      <alignment shrinkToFit="1"/>
    </xf>
    <xf numFmtId="168" fontId="12" fillId="0" borderId="81">
      <alignment horizontal="right" shrinkToFit="1"/>
    </xf>
    <xf numFmtId="168" fontId="12" fillId="0" borderId="82">
      <alignment horizontal="right" shrinkToFit="1"/>
    </xf>
    <xf numFmtId="0" fontId="12" fillId="0" borderId="0">
      <alignment horizontal="left"/>
    </xf>
    <xf numFmtId="168" fontId="12" fillId="0" borderId="83">
      <alignment horizontal="right" shrinkToFit="1"/>
    </xf>
    <xf numFmtId="168" fontId="12" fillId="0" borderId="84">
      <alignment horizontal="right" shrinkToFit="1"/>
    </xf>
    <xf numFmtId="168" fontId="12" fillId="0" borderId="85">
      <alignment horizontal="right" shrinkToFit="1"/>
    </xf>
    <xf numFmtId="0" fontId="12" fillId="0" borderId="86">
      <alignment shrinkToFit="1"/>
    </xf>
    <xf numFmtId="168" fontId="12" fillId="0" borderId="84">
      <alignment horizontal="right" shrinkToFit="1"/>
    </xf>
    <xf numFmtId="168" fontId="12" fillId="0" borderId="86">
      <alignment horizontal="right" shrinkToFit="1"/>
    </xf>
    <xf numFmtId="0" fontId="12" fillId="0" borderId="82">
      <alignment shrinkToFit="1"/>
    </xf>
    <xf numFmtId="168" fontId="12" fillId="0" borderId="82">
      <alignment horizontal="right" shrinkToFit="1"/>
    </xf>
    <xf numFmtId="168" fontId="12" fillId="0" borderId="23">
      <alignment horizontal="left" shrinkToFit="1"/>
    </xf>
    <xf numFmtId="0" fontId="12" fillId="0" borderId="21"/>
    <xf numFmtId="0" fontId="12" fillId="3" borderId="26">
      <alignment horizontal="center" vertical="center"/>
    </xf>
    <xf numFmtId="0" fontId="16" fillId="0" borderId="87">
      <alignment horizontal="center" wrapText="1"/>
    </xf>
    <xf numFmtId="0" fontId="20" fillId="0" borderId="88">
      <alignment horizontal="left" wrapText="1"/>
    </xf>
    <xf numFmtId="0" fontId="12" fillId="0" borderId="89">
      <alignment horizontal="left" wrapText="1"/>
    </xf>
    <xf numFmtId="0" fontId="12" fillId="0" borderId="90">
      <alignment horizontal="left" wrapText="1" indent="1"/>
    </xf>
    <xf numFmtId="0" fontId="12" fillId="0" borderId="91">
      <alignment horizontal="left" wrapText="1" indent="1"/>
    </xf>
    <xf numFmtId="0" fontId="20" fillId="0" borderId="91">
      <alignment horizontal="left" wrapText="1"/>
    </xf>
    <xf numFmtId="0" fontId="12" fillId="0" borderId="92">
      <alignment horizontal="left" wrapText="1" indent="1"/>
    </xf>
    <xf numFmtId="0" fontId="12" fillId="0" borderId="93">
      <alignment horizontal="left" wrapText="1" indent="1"/>
    </xf>
    <xf numFmtId="0" fontId="12" fillId="0" borderId="0">
      <alignment horizontal="left" wrapText="1"/>
    </xf>
    <xf numFmtId="0" fontId="12" fillId="0" borderId="21">
      <alignment horizontal="left"/>
    </xf>
    <xf numFmtId="0" fontId="16" fillId="0" borderId="88">
      <alignment horizontal="center" wrapText="1"/>
    </xf>
    <xf numFmtId="0" fontId="20" fillId="0" borderId="91">
      <alignment wrapText="1"/>
    </xf>
    <xf numFmtId="0" fontId="12" fillId="0" borderId="92">
      <alignment horizontal="left" wrapText="1" indent="2"/>
    </xf>
    <xf numFmtId="0" fontId="12" fillId="3" borderId="91">
      <alignment horizontal="left" wrapText="1" indent="1"/>
    </xf>
    <xf numFmtId="0" fontId="12" fillId="0" borderId="94">
      <alignment horizontal="left" wrapText="1" indent="1"/>
    </xf>
    <xf numFmtId="0" fontId="12" fillId="0" borderId="21">
      <alignment horizontal="left" wrapText="1" indent="4"/>
    </xf>
    <xf numFmtId="0" fontId="12" fillId="0" borderId="0">
      <alignment horizontal="left" wrapText="1" indent="1"/>
    </xf>
    <xf numFmtId="0" fontId="16" fillId="0" borderId="88">
      <alignment horizontal="left" wrapText="1"/>
    </xf>
    <xf numFmtId="0" fontId="20" fillId="0" borderId="95">
      <alignment horizontal="left" wrapText="1"/>
    </xf>
    <xf numFmtId="0" fontId="12" fillId="0" borderId="27">
      <alignment horizontal="left" wrapText="1"/>
    </xf>
    <xf numFmtId="49" fontId="12" fillId="0" borderId="0">
      <alignment horizontal="left"/>
    </xf>
    <xf numFmtId="49" fontId="12" fillId="0" borderId="0">
      <alignment horizontal="center"/>
    </xf>
    <xf numFmtId="49" fontId="12" fillId="0" borderId="0"/>
    <xf numFmtId="49" fontId="12" fillId="0" borderId="21"/>
    <xf numFmtId="0" fontId="12" fillId="0" borderId="71">
      <alignment horizontal="center" vertical="center" wrapText="1"/>
    </xf>
    <xf numFmtId="0" fontId="12" fillId="0" borderId="32">
      <alignment horizontal="center" vertical="center"/>
    </xf>
    <xf numFmtId="49" fontId="12" fillId="0" borderId="33">
      <alignment horizontal="center"/>
    </xf>
    <xf numFmtId="49" fontId="12" fillId="0" borderId="40">
      <alignment horizontal="center"/>
    </xf>
    <xf numFmtId="49" fontId="12" fillId="0" borderId="41">
      <alignment horizontal="center"/>
    </xf>
    <xf numFmtId="49" fontId="12" fillId="0" borderId="39">
      <alignment horizontal="center"/>
    </xf>
    <xf numFmtId="49" fontId="12" fillId="0" borderId="36">
      <alignment horizontal="center"/>
    </xf>
    <xf numFmtId="49" fontId="12" fillId="0" borderId="75">
      <alignment horizontal="center"/>
    </xf>
    <xf numFmtId="49" fontId="12" fillId="0" borderId="34">
      <alignment horizontal="center"/>
    </xf>
    <xf numFmtId="49" fontId="12" fillId="0" borderId="75"/>
    <xf numFmtId="49" fontId="12" fillId="0" borderId="21">
      <alignment horizontal="center"/>
    </xf>
    <xf numFmtId="0" fontId="12" fillId="0" borderId="75"/>
    <xf numFmtId="0" fontId="12" fillId="0" borderId="0">
      <alignment horizontal="center"/>
    </xf>
    <xf numFmtId="49" fontId="12" fillId="0" borderId="65">
      <alignment horizontal="center"/>
    </xf>
    <xf numFmtId="49" fontId="12" fillId="0" borderId="71">
      <alignment horizontal="center"/>
    </xf>
    <xf numFmtId="49" fontId="12" fillId="0" borderId="31">
      <alignment horizontal="center"/>
    </xf>
    <xf numFmtId="49" fontId="12" fillId="0" borderId="70">
      <alignment horizontal="center"/>
    </xf>
    <xf numFmtId="49" fontId="12" fillId="0" borderId="67">
      <alignment horizontal="center"/>
    </xf>
    <xf numFmtId="49" fontId="12" fillId="0" borderId="32">
      <alignment horizontal="center"/>
    </xf>
    <xf numFmtId="0" fontId="12" fillId="0" borderId="21">
      <alignment horizontal="center"/>
    </xf>
    <xf numFmtId="49" fontId="12" fillId="0" borderId="71">
      <alignment horizontal="center" vertical="center" wrapText="1"/>
    </xf>
    <xf numFmtId="168" fontId="12" fillId="0" borderId="65">
      <alignment horizontal="right"/>
    </xf>
    <xf numFmtId="168" fontId="12" fillId="0" borderId="71">
      <alignment horizontal="right"/>
    </xf>
    <xf numFmtId="168" fontId="12" fillId="0" borderId="31">
      <alignment horizontal="right"/>
    </xf>
    <xf numFmtId="168" fontId="12" fillId="0" borderId="70">
      <alignment horizontal="right"/>
    </xf>
    <xf numFmtId="168" fontId="12" fillId="0" borderId="67">
      <alignment horizontal="right"/>
    </xf>
    <xf numFmtId="2" fontId="12" fillId="0" borderId="75">
      <alignment horizontal="right" shrinkToFit="1"/>
    </xf>
    <xf numFmtId="168" fontId="12" fillId="0" borderId="32">
      <alignment horizontal="right"/>
    </xf>
    <xf numFmtId="2" fontId="12" fillId="0" borderId="0">
      <alignment horizontal="right" shrinkToFit="1"/>
    </xf>
    <xf numFmtId="0" fontId="12" fillId="0" borderId="21">
      <alignment horizontal="right"/>
    </xf>
    <xf numFmtId="0" fontId="12" fillId="0" borderId="0">
      <alignment horizontal="right"/>
    </xf>
    <xf numFmtId="0" fontId="21" fillId="0" borderId="0">
      <alignment horizontal="center" wrapText="1"/>
    </xf>
    <xf numFmtId="49" fontId="12" fillId="0" borderId="21">
      <alignment horizontal="left" wrapText="1"/>
    </xf>
    <xf numFmtId="0" fontId="12" fillId="0" borderId="72">
      <alignment horizontal="left" wrapText="1"/>
    </xf>
    <xf numFmtId="0" fontId="12" fillId="0" borderId="82">
      <alignment horizontal="right"/>
    </xf>
    <xf numFmtId="0" fontId="12" fillId="0" borderId="32">
      <alignment horizontal="center"/>
    </xf>
    <xf numFmtId="49" fontId="12" fillId="0" borderId="52">
      <alignment horizontal="center"/>
    </xf>
    <xf numFmtId="49" fontId="12" fillId="0" borderId="50">
      <alignment horizontal="center"/>
    </xf>
    <xf numFmtId="49" fontId="12" fillId="0" borderId="50">
      <alignment horizontal="center" shrinkToFit="1"/>
    </xf>
    <xf numFmtId="0" fontId="12" fillId="0" borderId="51">
      <alignment horizontal="center"/>
    </xf>
    <xf numFmtId="0" fontId="12" fillId="0" borderId="74"/>
    <xf numFmtId="49" fontId="12" fillId="0" borderId="42">
      <alignment horizontal="center" vertical="center" wrapText="1"/>
    </xf>
    <xf numFmtId="0" fontId="12" fillId="0" borderId="43">
      <alignment horizontal="center" vertical="center"/>
    </xf>
    <xf numFmtId="168" fontId="12" fillId="0" borderId="96">
      <alignment horizontal="right"/>
    </xf>
    <xf numFmtId="168" fontId="12" fillId="0" borderId="28">
      <alignment horizontal="right"/>
    </xf>
    <xf numFmtId="168" fontId="12" fillId="0" borderId="29">
      <alignment horizontal="right"/>
    </xf>
    <xf numFmtId="168" fontId="12" fillId="0" borderId="30">
      <alignment horizontal="right"/>
    </xf>
    <xf numFmtId="168" fontId="12" fillId="0" borderId="97">
      <alignment horizontal="right"/>
    </xf>
  </cellStyleXfs>
  <cellXfs count="54">
    <xf numFmtId="0" fontId="0" fillId="0" borderId="0" xfId="0"/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3" fillId="0" borderId="1" xfId="142" applyNumberFormat="1" applyFont="1" applyBorder="1" applyAlignment="1" applyProtection="1">
      <alignment vertical="top" wrapText="1"/>
    </xf>
    <xf numFmtId="0" fontId="2" fillId="3" borderId="2" xfId="175" applyNumberFormat="1" applyFont="1" applyBorder="1" applyAlignment="1" applyProtection="1">
      <alignment horizontal="center"/>
    </xf>
    <xf numFmtId="49" fontId="2" fillId="3" borderId="5" xfId="175" applyNumberFormat="1" applyFont="1" applyBorder="1" applyAlignment="1" applyProtection="1">
      <alignment horizontal="center"/>
    </xf>
    <xf numFmtId="0" fontId="2" fillId="0" borderId="5" xfId="201" applyNumberFormat="1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  <protection locked="0"/>
    </xf>
    <xf numFmtId="0" fontId="5" fillId="2" borderId="10" xfId="176" applyNumberFormat="1" applyFont="1" applyFill="1" applyBorder="1" applyProtection="1">
      <alignment horizontal="center" wrapText="1"/>
    </xf>
    <xf numFmtId="168" fontId="7" fillId="2" borderId="11" xfId="176" applyNumberFormat="1" applyFont="1" applyFill="1" applyBorder="1" applyAlignment="1" applyProtection="1">
      <alignment horizontal="right" wrapText="1"/>
    </xf>
    <xf numFmtId="168" fontId="8" fillId="2" borderId="12" xfId="0" applyNumberFormat="1" applyFont="1" applyFill="1" applyBorder="1" applyAlignment="1" applyProtection="1">
      <alignment horizontal="right"/>
      <protection locked="0"/>
    </xf>
    <xf numFmtId="10" fontId="8" fillId="2" borderId="13" xfId="0" applyNumberFormat="1" applyFont="1" applyFill="1" applyBorder="1" applyAlignment="1" applyProtection="1">
      <alignment horizontal="right"/>
      <protection locked="0"/>
    </xf>
    <xf numFmtId="0" fontId="9" fillId="2" borderId="9" xfId="177" applyNumberFormat="1" applyFont="1" applyFill="1" applyBorder="1" applyProtection="1">
      <alignment horizontal="left" wrapText="1"/>
    </xf>
    <xf numFmtId="168" fontId="7" fillId="2" borderId="14" xfId="176" applyNumberFormat="1" applyFont="1" applyFill="1" applyBorder="1" applyAlignment="1" applyProtection="1">
      <alignment horizontal="right" wrapText="1"/>
    </xf>
    <xf numFmtId="168" fontId="10" fillId="2" borderId="15" xfId="0" applyNumberFormat="1" applyFont="1" applyFill="1" applyBorder="1" applyAlignment="1" applyProtection="1">
      <alignment horizontal="right"/>
      <protection locked="0"/>
    </xf>
    <xf numFmtId="10" fontId="10" fillId="2" borderId="9" xfId="0" applyNumberFormat="1" applyFont="1" applyFill="1" applyBorder="1" applyAlignment="1" applyProtection="1">
      <alignment horizontal="right"/>
      <protection locked="0"/>
    </xf>
    <xf numFmtId="0" fontId="9" fillId="2" borderId="15" xfId="177" applyNumberFormat="1" applyFont="1" applyFill="1" applyBorder="1" applyProtection="1">
      <alignment horizontal="left" wrapText="1"/>
    </xf>
    <xf numFmtId="168" fontId="11" fillId="2" borderId="2" xfId="177" applyNumberFormat="1" applyFont="1" applyFill="1" applyBorder="1" applyAlignment="1" applyProtection="1">
      <alignment horizontal="right" wrapText="1"/>
    </xf>
    <xf numFmtId="168" fontId="10" fillId="2" borderId="2" xfId="0" applyNumberFormat="1" applyFont="1" applyFill="1" applyBorder="1" applyAlignment="1" applyProtection="1">
      <alignment horizontal="right"/>
      <protection locked="0"/>
    </xf>
    <xf numFmtId="10" fontId="10" fillId="2" borderId="2" xfId="0" applyNumberFormat="1" applyFont="1" applyFill="1" applyBorder="1" applyAlignment="1" applyProtection="1">
      <alignment horizontal="right"/>
      <protection locked="0"/>
    </xf>
    <xf numFmtId="0" fontId="9" fillId="2" borderId="5" xfId="177" applyNumberFormat="1" applyFont="1" applyFill="1" applyBorder="1" applyProtection="1">
      <alignment horizontal="left" wrapText="1"/>
    </xf>
    <xf numFmtId="10" fontId="10" fillId="2" borderId="5" xfId="0" applyNumberFormat="1" applyFont="1" applyFill="1" applyBorder="1" applyAlignment="1" applyProtection="1">
      <alignment horizontal="right"/>
      <protection locked="0"/>
    </xf>
    <xf numFmtId="168" fontId="11" fillId="2" borderId="9" xfId="177" applyNumberFormat="1" applyFont="1" applyFill="1" applyBorder="1" applyAlignment="1" applyProtection="1">
      <alignment horizontal="right" wrapText="1"/>
    </xf>
    <xf numFmtId="10" fontId="10" fillId="2" borderId="16" xfId="0" applyNumberFormat="1" applyFont="1" applyFill="1" applyBorder="1" applyAlignment="1" applyProtection="1">
      <alignment horizontal="right"/>
      <protection locked="0"/>
    </xf>
    <xf numFmtId="0" fontId="9" fillId="2" borderId="2" xfId="187" applyNumberFormat="1" applyFont="1" applyFill="1" applyBorder="1" applyProtection="1">
      <alignment wrapText="1"/>
    </xf>
    <xf numFmtId="168" fontId="11" fillId="2" borderId="2" xfId="187" applyNumberFormat="1" applyFont="1" applyFill="1" applyBorder="1" applyAlignment="1" applyProtection="1">
      <alignment horizontal="right" wrapText="1"/>
    </xf>
    <xf numFmtId="168" fontId="10" fillId="2" borderId="17" xfId="0" applyNumberFormat="1" applyFont="1" applyFill="1" applyBorder="1" applyAlignment="1" applyProtection="1">
      <alignment horizontal="right"/>
      <protection locked="0"/>
    </xf>
    <xf numFmtId="0" fontId="9" fillId="2" borderId="2" xfId="181" applyNumberFormat="1" applyFont="1" applyFill="1" applyBorder="1" applyProtection="1">
      <alignment horizontal="left" wrapText="1"/>
    </xf>
    <xf numFmtId="168" fontId="11" fillId="2" borderId="2" xfId="181" applyNumberFormat="1" applyFont="1" applyFill="1" applyBorder="1" applyAlignment="1" applyProtection="1">
      <alignment horizontal="right" wrapText="1"/>
    </xf>
    <xf numFmtId="0" fontId="9" fillId="2" borderId="5" xfId="181" applyNumberFormat="1" applyFont="1" applyFill="1" applyBorder="1" applyProtection="1">
      <alignment horizontal="left" wrapText="1"/>
    </xf>
    <xf numFmtId="168" fontId="11" fillId="2" borderId="5" xfId="181" applyNumberFormat="1" applyFont="1" applyFill="1" applyBorder="1" applyAlignment="1" applyProtection="1">
      <alignment horizontal="right" wrapText="1"/>
    </xf>
    <xf numFmtId="168" fontId="10" fillId="2" borderId="18" xfId="0" applyNumberFormat="1" applyFont="1" applyFill="1" applyBorder="1" applyAlignment="1" applyProtection="1">
      <alignment horizontal="right"/>
      <protection locked="0"/>
    </xf>
    <xf numFmtId="0" fontId="5" fillId="2" borderId="12" xfId="186" applyNumberFormat="1" applyFont="1" applyFill="1" applyBorder="1" applyAlignment="1" applyProtection="1">
      <alignment horizontal="center" vertical="top" wrapText="1"/>
    </xf>
    <xf numFmtId="168" fontId="7" fillId="2" borderId="13" xfId="186" applyNumberFormat="1" applyFont="1" applyFill="1" applyBorder="1" applyAlignment="1" applyProtection="1">
      <alignment horizontal="right" vertical="top" wrapText="1"/>
    </xf>
    <xf numFmtId="10" fontId="8" fillId="2" borderId="19" xfId="0" applyNumberFormat="1" applyFont="1" applyFill="1" applyBorder="1" applyAlignment="1" applyProtection="1">
      <alignment horizontal="right"/>
      <protection locked="0"/>
    </xf>
    <xf numFmtId="0" fontId="2" fillId="3" borderId="2" xfId="175" applyFont="1" applyBorder="1" applyAlignment="1" applyProtection="1">
      <alignment horizontal="center" vertical="center"/>
      <protection locked="0"/>
    </xf>
    <xf numFmtId="0" fontId="5" fillId="3" borderId="2" xfId="175" applyFont="1" applyBorder="1" applyAlignment="1" applyProtection="1">
      <alignment horizontal="center" vertical="center"/>
      <protection locked="0"/>
    </xf>
    <xf numFmtId="49" fontId="5" fillId="0" borderId="3" xfId="220" applyFont="1" applyBorder="1" applyAlignment="1" applyProtection="1">
      <alignment horizontal="center" vertical="center" wrapText="1"/>
      <protection locked="0"/>
    </xf>
    <xf numFmtId="49" fontId="5" fillId="0" borderId="0" xfId="220" applyFont="1" applyBorder="1" applyAlignment="1" applyProtection="1">
      <alignment horizontal="center" vertical="center" wrapText="1"/>
      <protection locked="0"/>
    </xf>
    <xf numFmtId="49" fontId="5" fillId="0" borderId="1" xfId="22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2" fillId="0" borderId="0" xfId="142" applyNumberFormat="1" applyFont="1" applyBorder="1" applyAlignment="1" applyProtection="1">
      <alignment horizontal="center" vertical="top" wrapText="1"/>
    </xf>
    <xf numFmtId="0" fontId="23" fillId="2" borderId="12" xfId="186" applyNumberFormat="1" applyFont="1" applyFill="1" applyBorder="1" applyProtection="1">
      <alignment horizontal="center" wrapText="1"/>
    </xf>
    <xf numFmtId="10" fontId="25" fillId="2" borderId="13" xfId="0" applyNumberFormat="1" applyFont="1" applyFill="1" applyBorder="1" applyAlignment="1" applyProtection="1">
      <alignment horizontal="right"/>
      <protection locked="0"/>
    </xf>
    <xf numFmtId="168" fontId="11" fillId="2" borderId="5" xfId="177" applyNumberFormat="1" applyFont="1" applyFill="1" applyBorder="1" applyAlignment="1" applyProtection="1">
      <alignment horizontal="right" wrapText="1"/>
    </xf>
    <xf numFmtId="168" fontId="10" fillId="2" borderId="5" xfId="0" applyNumberFormat="1" applyFont="1" applyFill="1" applyBorder="1" applyAlignment="1" applyProtection="1">
      <alignment horizontal="right"/>
      <protection locked="0"/>
    </xf>
    <xf numFmtId="168" fontId="24" fillId="2" borderId="13" xfId="186" applyNumberFormat="1" applyFont="1" applyFill="1" applyBorder="1" applyAlignment="1" applyProtection="1">
      <alignment horizontal="right" wrapText="1"/>
    </xf>
    <xf numFmtId="168" fontId="25" fillId="2" borderId="12" xfId="0" applyNumberFormat="1" applyFont="1" applyFill="1" applyBorder="1" applyAlignment="1" applyProtection="1">
      <alignment horizontal="right"/>
      <protection locked="0"/>
    </xf>
  </cellXfs>
  <cellStyles count="248">
    <cellStyle name="br" xfId="1"/>
    <cellStyle name="col" xfId="2"/>
    <cellStyle name="st243" xfId="3"/>
    <cellStyle name="st244" xfId="4"/>
    <cellStyle name="st245" xfId="5"/>
    <cellStyle name="st246" xfId="6"/>
    <cellStyle name="style0" xfId="7"/>
    <cellStyle name="td" xfId="8"/>
    <cellStyle name="tr" xfId="9"/>
    <cellStyle name="xl100" xfId="10"/>
    <cellStyle name="xl101" xfId="11"/>
    <cellStyle name="xl102" xfId="12"/>
    <cellStyle name="xl103" xfId="13"/>
    <cellStyle name="xl104" xfId="14"/>
    <cellStyle name="xl105" xfId="15"/>
    <cellStyle name="xl106" xfId="16"/>
    <cellStyle name="xl107" xfId="17"/>
    <cellStyle name="xl108" xfId="18"/>
    <cellStyle name="xl109" xfId="19"/>
    <cellStyle name="xl110" xfId="20"/>
    <cellStyle name="xl111" xfId="21"/>
    <cellStyle name="xl112" xfId="22"/>
    <cellStyle name="xl113" xfId="23"/>
    <cellStyle name="xl114" xfId="24"/>
    <cellStyle name="xl115" xfId="25"/>
    <cellStyle name="xl116" xfId="26"/>
    <cellStyle name="xl117" xfId="27"/>
    <cellStyle name="xl118" xfId="28"/>
    <cellStyle name="xl119" xfId="29"/>
    <cellStyle name="xl120" xfId="30"/>
    <cellStyle name="xl121" xfId="31"/>
    <cellStyle name="xl122" xfId="32"/>
    <cellStyle name="xl123" xfId="33"/>
    <cellStyle name="xl124" xfId="34"/>
    <cellStyle name="xl125" xfId="35"/>
    <cellStyle name="xl126" xfId="36"/>
    <cellStyle name="xl127" xfId="37"/>
    <cellStyle name="xl128" xfId="38"/>
    <cellStyle name="xl129" xfId="39"/>
    <cellStyle name="xl130" xfId="40"/>
    <cellStyle name="xl131" xfId="41"/>
    <cellStyle name="xl132" xfId="42"/>
    <cellStyle name="xl133" xfId="43"/>
    <cellStyle name="xl134" xfId="44"/>
    <cellStyle name="xl135" xfId="45"/>
    <cellStyle name="xl136" xfId="46"/>
    <cellStyle name="xl137" xfId="47"/>
    <cellStyle name="xl138" xfId="48"/>
    <cellStyle name="xl139" xfId="49"/>
    <cellStyle name="xl140" xfId="50"/>
    <cellStyle name="xl141" xfId="51"/>
    <cellStyle name="xl142" xfId="52"/>
    <cellStyle name="xl143" xfId="53"/>
    <cellStyle name="xl144" xfId="54"/>
    <cellStyle name="xl145" xfId="55"/>
    <cellStyle name="xl146" xfId="56"/>
    <cellStyle name="xl147" xfId="57"/>
    <cellStyle name="xl148" xfId="58"/>
    <cellStyle name="xl149" xfId="59"/>
    <cellStyle name="xl150" xfId="60"/>
    <cellStyle name="xl151" xfId="61"/>
    <cellStyle name="xl152" xfId="62"/>
    <cellStyle name="xl153" xfId="63"/>
    <cellStyle name="xl154" xfId="64"/>
    <cellStyle name="xl155" xfId="65"/>
    <cellStyle name="xl156" xfId="66"/>
    <cellStyle name="xl157" xfId="67"/>
    <cellStyle name="xl158" xfId="68"/>
    <cellStyle name="xl159" xfId="69"/>
    <cellStyle name="xl160" xfId="70"/>
    <cellStyle name="xl161" xfId="71"/>
    <cellStyle name="xl162" xfId="72"/>
    <cellStyle name="xl163" xfId="73"/>
    <cellStyle name="xl164" xfId="74"/>
    <cellStyle name="xl165" xfId="75"/>
    <cellStyle name="xl166" xfId="76"/>
    <cellStyle name="xl167" xfId="77"/>
    <cellStyle name="xl168" xfId="78"/>
    <cellStyle name="xl169" xfId="79"/>
    <cellStyle name="xl170" xfId="80"/>
    <cellStyle name="xl171" xfId="81"/>
    <cellStyle name="xl172" xfId="82"/>
    <cellStyle name="xl173" xfId="83"/>
    <cellStyle name="xl174" xfId="84"/>
    <cellStyle name="xl175" xfId="85"/>
    <cellStyle name="xl176" xfId="86"/>
    <cellStyle name="xl177" xfId="87"/>
    <cellStyle name="xl178" xfId="88"/>
    <cellStyle name="xl179" xfId="89"/>
    <cellStyle name="xl180" xfId="90"/>
    <cellStyle name="xl181" xfId="91"/>
    <cellStyle name="xl182" xfId="92"/>
    <cellStyle name="xl183" xfId="93"/>
    <cellStyle name="xl184" xfId="94"/>
    <cellStyle name="xl185" xfId="95"/>
    <cellStyle name="xl186" xfId="96"/>
    <cellStyle name="xl187" xfId="97"/>
    <cellStyle name="xl188" xfId="98"/>
    <cellStyle name="xl189" xfId="99"/>
    <cellStyle name="xl190" xfId="100"/>
    <cellStyle name="xl191" xfId="101"/>
    <cellStyle name="xl192" xfId="102"/>
    <cellStyle name="xl193" xfId="103"/>
    <cellStyle name="xl194" xfId="104"/>
    <cellStyle name="xl195" xfId="105"/>
    <cellStyle name="xl196" xfId="106"/>
    <cellStyle name="xl197" xfId="107"/>
    <cellStyle name="xl198" xfId="108"/>
    <cellStyle name="xl199" xfId="109"/>
    <cellStyle name="xl200" xfId="110"/>
    <cellStyle name="xl201" xfId="111"/>
    <cellStyle name="xl202" xfId="112"/>
    <cellStyle name="xl203" xfId="113"/>
    <cellStyle name="xl204" xfId="114"/>
    <cellStyle name="xl205" xfId="115"/>
    <cellStyle name="xl206" xfId="116"/>
    <cellStyle name="xl207" xfId="117"/>
    <cellStyle name="xl208" xfId="118"/>
    <cellStyle name="xl209" xfId="119"/>
    <cellStyle name="xl21" xfId="120"/>
    <cellStyle name="xl210" xfId="121"/>
    <cellStyle name="xl211" xfId="122"/>
    <cellStyle name="xl212" xfId="123"/>
    <cellStyle name="xl213" xfId="124"/>
    <cellStyle name="xl214" xfId="125"/>
    <cellStyle name="xl215" xfId="126"/>
    <cellStyle name="xl216" xfId="127"/>
    <cellStyle name="xl217" xfId="128"/>
    <cellStyle name="xl218" xfId="129"/>
    <cellStyle name="xl219" xfId="130"/>
    <cellStyle name="xl22" xfId="131"/>
    <cellStyle name="xl220" xfId="132"/>
    <cellStyle name="xl221" xfId="133"/>
    <cellStyle name="xl222" xfId="134"/>
    <cellStyle name="xl223" xfId="135"/>
    <cellStyle name="xl224" xfId="136"/>
    <cellStyle name="xl225" xfId="137"/>
    <cellStyle name="xl226" xfId="138"/>
    <cellStyle name="xl227" xfId="139"/>
    <cellStyle name="xl228" xfId="140"/>
    <cellStyle name="xl229" xfId="141"/>
    <cellStyle name="xl23" xfId="142"/>
    <cellStyle name="xl230" xfId="143"/>
    <cellStyle name="xl231" xfId="144"/>
    <cellStyle name="xl232" xfId="145"/>
    <cellStyle name="xl233" xfId="146"/>
    <cellStyle name="xl234" xfId="147"/>
    <cellStyle name="xl235" xfId="148"/>
    <cellStyle name="xl236" xfId="149"/>
    <cellStyle name="xl237" xfId="150"/>
    <cellStyle name="xl238" xfId="151"/>
    <cellStyle name="xl239" xfId="152"/>
    <cellStyle name="xl24" xfId="153"/>
    <cellStyle name="xl240" xfId="154"/>
    <cellStyle name="xl241" xfId="155"/>
    <cellStyle name="xl242" xfId="156"/>
    <cellStyle name="xl243" xfId="157"/>
    <cellStyle name="xl244" xfId="158"/>
    <cellStyle name="xl245" xfId="159"/>
    <cellStyle name="xl246" xfId="160"/>
    <cellStyle name="xl247" xfId="161"/>
    <cellStyle name="xl248" xfId="162"/>
    <cellStyle name="xl249" xfId="163"/>
    <cellStyle name="xl25" xfId="164"/>
    <cellStyle name="xl250" xfId="165"/>
    <cellStyle name="xl251" xfId="166"/>
    <cellStyle name="xl252" xfId="167"/>
    <cellStyle name="xl253" xfId="168"/>
    <cellStyle name="xl254" xfId="169"/>
    <cellStyle name="xl255" xfId="170"/>
    <cellStyle name="xl256" xfId="171"/>
    <cellStyle name="xl257" xfId="172"/>
    <cellStyle name="xl258" xfId="173"/>
    <cellStyle name="xl26" xfId="174"/>
    <cellStyle name="xl27" xfId="175"/>
    <cellStyle name="xl28" xfId="176"/>
    <cellStyle name="xl29" xfId="177"/>
    <cellStyle name="xl30" xfId="178"/>
    <cellStyle name="xl31" xfId="179"/>
    <cellStyle name="xl32" xfId="180"/>
    <cellStyle name="xl33" xfId="181"/>
    <cellStyle name="xl34" xfId="182"/>
    <cellStyle name="xl35" xfId="183"/>
    <cellStyle name="xl36" xfId="184"/>
    <cellStyle name="xl37" xfId="185"/>
    <cellStyle name="xl38" xfId="186"/>
    <cellStyle name="xl39" xfId="187"/>
    <cellStyle name="xl40" xfId="188"/>
    <cellStyle name="xl41" xfId="189"/>
    <cellStyle name="xl42" xfId="190"/>
    <cellStyle name="xl43" xfId="191"/>
    <cellStyle name="xl44" xfId="192"/>
    <cellStyle name="xl45" xfId="193"/>
    <cellStyle name="xl46" xfId="194"/>
    <cellStyle name="xl47" xfId="195"/>
    <cellStyle name="xl48" xfId="196"/>
    <cellStyle name="xl49" xfId="197"/>
    <cellStyle name="xl50" xfId="198"/>
    <cellStyle name="xl51" xfId="199"/>
    <cellStyle name="xl52" xfId="200"/>
    <cellStyle name="xl53" xfId="201"/>
    <cellStyle name="xl54" xfId="202"/>
    <cellStyle name="xl55" xfId="203"/>
    <cellStyle name="xl56" xfId="204"/>
    <cellStyle name="xl57" xfId="205"/>
    <cellStyle name="xl58" xfId="206"/>
    <cellStyle name="xl59" xfId="207"/>
    <cellStyle name="xl60" xfId="208"/>
    <cellStyle name="xl61" xfId="209"/>
    <cellStyle name="xl62" xfId="210"/>
    <cellStyle name="xl63" xfId="211"/>
    <cellStyle name="xl64" xfId="212"/>
    <cellStyle name="xl65" xfId="213"/>
    <cellStyle name="xl66" xfId="214"/>
    <cellStyle name="xl67" xfId="215"/>
    <cellStyle name="xl68" xfId="216"/>
    <cellStyle name="xl69" xfId="217"/>
    <cellStyle name="xl70" xfId="218"/>
    <cellStyle name="xl71" xfId="219"/>
    <cellStyle name="xl72" xfId="220"/>
    <cellStyle name="xl73" xfId="221"/>
    <cellStyle name="xl74" xfId="222"/>
    <cellStyle name="xl75" xfId="223"/>
    <cellStyle name="xl76" xfId="224"/>
    <cellStyle name="xl77" xfId="225"/>
    <cellStyle name="xl78" xfId="226"/>
    <cellStyle name="xl79" xfId="227"/>
    <cellStyle name="xl80" xfId="228"/>
    <cellStyle name="xl81" xfId="229"/>
    <cellStyle name="xl82" xfId="230"/>
    <cellStyle name="xl83" xfId="231"/>
    <cellStyle name="xl84" xfId="232"/>
    <cellStyle name="xl85" xfId="233"/>
    <cellStyle name="xl86" xfId="234"/>
    <cellStyle name="xl87" xfId="235"/>
    <cellStyle name="xl88" xfId="236"/>
    <cellStyle name="xl89" xfId="237"/>
    <cellStyle name="xl90" xfId="238"/>
    <cellStyle name="xl91" xfId="239"/>
    <cellStyle name="xl92" xfId="240"/>
    <cellStyle name="xl93" xfId="241"/>
    <cellStyle name="xl94" xfId="242"/>
    <cellStyle name="xl95" xfId="243"/>
    <cellStyle name="xl96" xfId="244"/>
    <cellStyle name="xl97" xfId="245"/>
    <cellStyle name="xl98" xfId="246"/>
    <cellStyle name="xl99" xfId="24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2"/>
  <sheetViews>
    <sheetView tabSelected="1" zoomScale="85" zoomScaleNormal="85" workbookViewId="0">
      <selection activeCell="E34" sqref="E34"/>
    </sheetView>
  </sheetViews>
  <sheetFormatPr defaultColWidth="9.140625" defaultRowHeight="18.75"/>
  <cols>
    <col min="1" max="1" width="82" style="2" customWidth="1"/>
    <col min="2" max="2" width="27.5703125" style="2" customWidth="1"/>
    <col min="3" max="3" width="29" style="2" customWidth="1"/>
    <col min="4" max="4" width="28.85546875" style="2" customWidth="1"/>
    <col min="5" max="5" width="25.42578125" style="2" customWidth="1"/>
    <col min="6" max="16384" width="9.140625" style="2"/>
  </cols>
  <sheetData>
    <row r="1" spans="1:5" ht="18.75" customHeight="1">
      <c r="A1" s="47" t="s">
        <v>0</v>
      </c>
      <c r="B1" s="47"/>
      <c r="C1" s="47"/>
      <c r="D1" s="47"/>
      <c r="E1" s="47"/>
    </row>
    <row r="2" spans="1:5" ht="18.75" customHeight="1">
      <c r="A2" s="47"/>
      <c r="B2" s="47"/>
      <c r="C2" s="47"/>
      <c r="D2" s="47"/>
      <c r="E2" s="47"/>
    </row>
    <row r="3" spans="1:5">
      <c r="A3" s="47"/>
      <c r="B3" s="47"/>
      <c r="C3" s="47"/>
      <c r="D3" s="47"/>
      <c r="E3" s="47"/>
    </row>
    <row r="4" spans="1:5" ht="18.75" hidden="1" customHeight="1">
      <c r="A4" s="4"/>
      <c r="B4" s="4"/>
      <c r="C4" s="4"/>
      <c r="D4" s="4"/>
      <c r="E4" s="3"/>
    </row>
    <row r="5" spans="1:5">
      <c r="A5" s="36" t="s">
        <v>1</v>
      </c>
      <c r="B5" s="37" t="s">
        <v>2</v>
      </c>
      <c r="C5" s="38" t="s">
        <v>3</v>
      </c>
      <c r="D5" s="41" t="s">
        <v>4</v>
      </c>
      <c r="E5" s="44" t="s">
        <v>5</v>
      </c>
    </row>
    <row r="6" spans="1:5">
      <c r="A6" s="36"/>
      <c r="B6" s="36"/>
      <c r="C6" s="39"/>
      <c r="D6" s="42"/>
      <c r="E6" s="45"/>
    </row>
    <row r="7" spans="1:5" ht="54" customHeight="1">
      <c r="A7" s="36"/>
      <c r="B7" s="36"/>
      <c r="C7" s="40"/>
      <c r="D7" s="43"/>
      <c r="E7" s="46"/>
    </row>
    <row r="8" spans="1:5">
      <c r="A8" s="5">
        <v>1</v>
      </c>
      <c r="B8" s="6">
        <v>2</v>
      </c>
      <c r="C8" s="7">
        <v>3</v>
      </c>
      <c r="D8" s="8">
        <v>4</v>
      </c>
      <c r="E8" s="8">
        <v>5</v>
      </c>
    </row>
    <row r="9" spans="1:5" s="1" customFormat="1">
      <c r="A9" s="9" t="s">
        <v>6</v>
      </c>
      <c r="B9" s="10">
        <f>1204232436.73/1000</f>
        <v>1204232.43673</v>
      </c>
      <c r="C9" s="10">
        <f>1313085675.91/1000</f>
        <v>1313085.67591</v>
      </c>
      <c r="D9" s="11">
        <f>C9-B9</f>
        <v>108853.23918000003</v>
      </c>
      <c r="E9" s="12">
        <f>(D9)/B9</f>
        <v>9.0392216535524136E-2</v>
      </c>
    </row>
    <row r="10" spans="1:5" s="1" customFormat="1">
      <c r="A10" s="13" t="s">
        <v>7</v>
      </c>
      <c r="B10" s="14">
        <v>0</v>
      </c>
      <c r="C10" s="14">
        <v>0</v>
      </c>
      <c r="D10" s="15">
        <f t="shared" ref="D10:D22" si="0">C10-B10</f>
        <v>0</v>
      </c>
      <c r="E10" s="16">
        <v>0</v>
      </c>
    </row>
    <row r="11" spans="1:5" s="1" customFormat="1">
      <c r="A11" s="17" t="s">
        <v>8</v>
      </c>
      <c r="B11" s="18">
        <f>B9-B10</f>
        <v>1204232.43673</v>
      </c>
      <c r="C11" s="18">
        <f>C9-C10</f>
        <v>1313085.67591</v>
      </c>
      <c r="D11" s="19">
        <f t="shared" si="0"/>
        <v>108853.23918000003</v>
      </c>
      <c r="E11" s="20">
        <f>(D11)/B11</f>
        <v>9.0392216535524136E-2</v>
      </c>
    </row>
    <row r="12" spans="1:5" s="1" customFormat="1" ht="27.75" customHeight="1" thickBot="1">
      <c r="A12" s="21" t="s">
        <v>9</v>
      </c>
      <c r="B12" s="50">
        <f>1204159334/1000</f>
        <v>1204159.334</v>
      </c>
      <c r="C12" s="50">
        <f>1312922253.67/1000</f>
        <v>1312922.25367</v>
      </c>
      <c r="D12" s="51">
        <f t="shared" si="0"/>
        <v>108762.91966999997</v>
      </c>
      <c r="E12" s="22">
        <f t="shared" ref="E12:E22" si="1">(D12)/B12</f>
        <v>9.0322697834936155E-2</v>
      </c>
    </row>
    <row r="13" spans="1:5" s="1" customFormat="1" ht="19.5" thickBot="1">
      <c r="A13" s="48" t="s">
        <v>10</v>
      </c>
      <c r="B13" s="52">
        <f>SUM(B14+B15+B16+B17+B18+B19+B20+B21)/1000</f>
        <v>1962.6264100399999</v>
      </c>
      <c r="C13" s="52">
        <f>SUM(C14+C15+C16+C17+C18+C19+C20+C21)/1000</f>
        <v>2079.6361720900004</v>
      </c>
      <c r="D13" s="53">
        <f t="shared" si="0"/>
        <v>117.00976205000052</v>
      </c>
      <c r="E13" s="49">
        <f t="shared" si="1"/>
        <v>5.9618968465636697E-2</v>
      </c>
    </row>
    <row r="14" spans="1:5" s="1" customFormat="1">
      <c r="A14" s="13" t="s">
        <v>11</v>
      </c>
      <c r="B14" s="23">
        <f>74006050.45/1000</f>
        <v>74006.05045000001</v>
      </c>
      <c r="C14" s="23">
        <f>89183265.88/1000</f>
        <v>89183.265879999992</v>
      </c>
      <c r="D14" s="15">
        <f t="shared" si="0"/>
        <v>15177.215429999982</v>
      </c>
      <c r="E14" s="24">
        <f t="shared" si="1"/>
        <v>0.20508073782769987</v>
      </c>
    </row>
    <row r="15" spans="1:5" s="1" customFormat="1">
      <c r="A15" s="25" t="s">
        <v>12</v>
      </c>
      <c r="B15" s="26">
        <f>1504923.34/1000</f>
        <v>1504.9233400000001</v>
      </c>
      <c r="C15" s="26">
        <f>1682602.16/1000</f>
        <v>1682.6021599999999</v>
      </c>
      <c r="D15" s="27">
        <f t="shared" si="0"/>
        <v>177.67881999999986</v>
      </c>
      <c r="E15" s="20">
        <f t="shared" si="1"/>
        <v>0.11806503047523992</v>
      </c>
    </row>
    <row r="16" spans="1:5" s="1" customFormat="1">
      <c r="A16" s="25" t="s">
        <v>13</v>
      </c>
      <c r="B16" s="26">
        <v>0</v>
      </c>
      <c r="C16" s="26">
        <v>0</v>
      </c>
      <c r="D16" s="27">
        <f t="shared" si="0"/>
        <v>0</v>
      </c>
      <c r="E16" s="20">
        <v>0</v>
      </c>
    </row>
    <row r="17" spans="1:5" s="1" customFormat="1">
      <c r="A17" s="28" t="s">
        <v>14</v>
      </c>
      <c r="B17" s="26">
        <v>0</v>
      </c>
      <c r="C17" s="26">
        <v>0</v>
      </c>
      <c r="D17" s="27">
        <f t="shared" si="0"/>
        <v>0</v>
      </c>
      <c r="E17" s="20">
        <v>0</v>
      </c>
    </row>
    <row r="18" spans="1:5" s="1" customFormat="1">
      <c r="A18" s="28" t="s">
        <v>15</v>
      </c>
      <c r="B18" s="29">
        <f>1886215234.77/1000</f>
        <v>1886215.23477</v>
      </c>
      <c r="C18" s="29">
        <f>1987969922.49/1000</f>
        <v>1987969.92249</v>
      </c>
      <c r="D18" s="27">
        <f t="shared" si="0"/>
        <v>101754.68772000005</v>
      </c>
      <c r="E18" s="20">
        <f t="shared" si="1"/>
        <v>5.394648810182457E-2</v>
      </c>
    </row>
    <row r="19" spans="1:5" s="1" customFormat="1">
      <c r="A19" s="28" t="s">
        <v>16</v>
      </c>
      <c r="B19" s="29">
        <f>131174.55/1000</f>
        <v>131.17454999999998</v>
      </c>
      <c r="C19" s="29">
        <f>131174.55/1000</f>
        <v>131.17454999999998</v>
      </c>
      <c r="D19" s="27">
        <f t="shared" si="0"/>
        <v>0</v>
      </c>
      <c r="E19" s="20">
        <f t="shared" si="1"/>
        <v>0</v>
      </c>
    </row>
    <row r="20" spans="1:5" s="1" customFormat="1">
      <c r="A20" s="28" t="s">
        <v>17</v>
      </c>
      <c r="B20" s="29">
        <f>769026.93/1000</f>
        <v>769.02693000000011</v>
      </c>
      <c r="C20" s="29">
        <f>669207.01/1000</f>
        <v>669.20700999999997</v>
      </c>
      <c r="D20" s="27">
        <f t="shared" si="0"/>
        <v>-99.819920000000138</v>
      </c>
      <c r="E20" s="20">
        <f t="shared" si="1"/>
        <v>-0.12980029190915346</v>
      </c>
    </row>
    <row r="21" spans="1:5" s="1" customFormat="1">
      <c r="A21" s="30" t="s">
        <v>18</v>
      </c>
      <c r="B21" s="31">
        <f>0/1000</f>
        <v>0</v>
      </c>
      <c r="C21" s="31">
        <f>0/1000</f>
        <v>0</v>
      </c>
      <c r="D21" s="32">
        <f t="shared" si="0"/>
        <v>0</v>
      </c>
      <c r="E21" s="22">
        <v>0</v>
      </c>
    </row>
    <row r="22" spans="1:5" s="1" customFormat="1">
      <c r="A22" s="33" t="s">
        <v>19</v>
      </c>
      <c r="B22" s="34">
        <f>-758393973.31/1000</f>
        <v>-758393.97330999991</v>
      </c>
      <c r="C22" s="34">
        <f>-766543626.54/1000</f>
        <v>-766543.62653999997</v>
      </c>
      <c r="D22" s="11">
        <f t="shared" si="0"/>
        <v>-8149.6532300000545</v>
      </c>
      <c r="E22" s="35">
        <f t="shared" si="1"/>
        <v>1.0745936171447944E-2</v>
      </c>
    </row>
  </sheetData>
  <mergeCells count="6">
    <mergeCell ref="A1:E3"/>
    <mergeCell ref="A5:A7"/>
    <mergeCell ref="B5:B7"/>
    <mergeCell ref="C5:C7"/>
    <mergeCell ref="D5:D7"/>
    <mergeCell ref="E5:E7"/>
  </mergeCells>
  <pageMargins left="0.47222222222222199" right="0.39374999999999999" top="0.39374999999999999" bottom="0.39374999999999999" header="0" footer="0"/>
  <pageSetup paperSize="9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Марфа Дмитриевна</cp:lastModifiedBy>
  <cp:lastPrinted>2026-04-03T13:08:39Z</cp:lastPrinted>
  <dcterms:created xsi:type="dcterms:W3CDTF">2019-10-30T07:07:00Z</dcterms:created>
  <dcterms:modified xsi:type="dcterms:W3CDTF">2026-04-03T13:09:09Z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  <property fmtid="{D5CDD505-2E9C-101B-9397-08002B2CF9AE}" pid="12" name="ICV">
    <vt:lpwstr>FB7F7142FC1D4818921B4DD715D08E50_13</vt:lpwstr>
  </property>
  <property fmtid="{D5CDD505-2E9C-101B-9397-08002B2CF9AE}" pid="13" name="KSOProductBuildVer">
    <vt:lpwstr>1049-12.2.0.23196</vt:lpwstr>
  </property>
</Properties>
</file>